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35" activeTab="1"/>
  </bookViews>
  <sheets>
    <sheet name="приложение 1 " sheetId="14" r:id="rId1"/>
    <sheet name="приложение 2" sheetId="15" r:id="rId2"/>
  </sheets>
  <calcPr calcId="152511"/>
</workbook>
</file>

<file path=xl/calcChain.xml><?xml version="1.0" encoding="utf-8"?>
<calcChain xmlns="http://schemas.openxmlformats.org/spreadsheetml/2006/main">
  <c r="D21" i="15"/>
  <c r="D9"/>
  <c r="D7"/>
  <c r="D8"/>
  <c r="G7" l="1"/>
  <c r="G6"/>
  <c r="G8"/>
  <c r="F25" i="14" l="1"/>
  <c r="E26"/>
  <c r="F21" i="15" l="1"/>
  <c r="F26" i="14"/>
  <c r="C8" i="15" l="1"/>
  <c r="D6" l="1"/>
  <c r="D26" i="14" l="1"/>
  <c r="E8" i="15" l="1"/>
  <c r="F8"/>
  <c r="H8"/>
  <c r="B8" l="1"/>
  <c r="E25" i="14"/>
  <c r="D25"/>
  <c r="F6" i="15" l="1"/>
  <c r="C26" i="14"/>
  <c r="H23" i="15" l="1"/>
  <c r="E6" l="1"/>
  <c r="E7" l="1"/>
  <c r="F7"/>
  <c r="F23" l="1"/>
  <c r="D23"/>
  <c r="C6"/>
  <c r="B6"/>
  <c r="C7" l="1"/>
  <c r="B21"/>
  <c r="C9"/>
  <c r="F9"/>
  <c r="E9"/>
  <c r="C21"/>
  <c r="E21"/>
  <c r="C23"/>
  <c r="E23"/>
  <c r="I26" i="14"/>
  <c r="H26"/>
  <c r="G26"/>
  <c r="I25"/>
  <c r="H25"/>
  <c r="G25"/>
  <c r="I15"/>
  <c r="H15"/>
  <c r="G15"/>
  <c r="E16"/>
  <c r="D16"/>
  <c r="I9"/>
  <c r="I7" s="1"/>
  <c r="H9"/>
  <c r="H7" s="1"/>
  <c r="G9"/>
  <c r="G7" s="1"/>
  <c r="F9"/>
  <c r="F7" s="1"/>
  <c r="E9"/>
  <c r="E7" s="1"/>
  <c r="D9"/>
  <c r="D7" s="1"/>
  <c r="C9"/>
  <c r="C6" s="1"/>
  <c r="C28" s="1"/>
  <c r="G9" i="15" l="1"/>
  <c r="H7"/>
  <c r="B7"/>
  <c r="C7" i="14"/>
  <c r="D27"/>
  <c r="G23" i="15"/>
  <c r="G21"/>
  <c r="H21"/>
  <c r="B9"/>
  <c r="D8" i="14"/>
  <c r="E27"/>
  <c r="H9" i="15"/>
  <c r="F16" i="14"/>
  <c r="I16"/>
  <c r="H16"/>
  <c r="G16"/>
  <c r="I6"/>
  <c r="I28" s="1"/>
  <c r="H6"/>
  <c r="H28" s="1"/>
  <c r="G6"/>
  <c r="G28" s="1"/>
  <c r="F6"/>
  <c r="F28" s="1"/>
  <c r="I8"/>
  <c r="H8"/>
  <c r="G8"/>
  <c r="E6"/>
  <c r="E28" s="1"/>
  <c r="F8"/>
  <c r="E8"/>
  <c r="D6"/>
  <c r="D28" s="1"/>
  <c r="I27"/>
  <c r="H27"/>
  <c r="G27"/>
  <c r="F27"/>
</calcChain>
</file>

<file path=xl/sharedStrings.xml><?xml version="1.0" encoding="utf-8"?>
<sst xmlns="http://schemas.openxmlformats.org/spreadsheetml/2006/main" count="67" uniqueCount="53">
  <si>
    <t>Показатель</t>
  </si>
  <si>
    <t>2022 год</t>
  </si>
  <si>
    <t>Доходы</t>
  </si>
  <si>
    <t>Налог на доходы физических лиц</t>
  </si>
  <si>
    <t xml:space="preserve">Акцизы 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</si>
  <si>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</si>
  <si>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</si>
  <si>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</si>
  <si>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</si>
  <si>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</si>
  <si>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</si>
  <si>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</si>
  <si>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>2015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</si>
  <si>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</si>
  <si>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</si>
  <si>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</si>
  <si>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</si>
  <si>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Индекс потребительских цен (за период с начала года), в % к предыдущему году</t>
  </si>
  <si>
    <t>тыс. руб.</t>
  </si>
  <si>
    <t>3. Условно утвержденные расходы</t>
  </si>
  <si>
    <t>Иные межбюджетные трансферты</t>
  </si>
  <si>
    <t>1. Собственные доходы</t>
  </si>
  <si>
    <t>1.1. Налоговые доходы</t>
  </si>
  <si>
    <t>1.2. Неналоговые доходы</t>
  </si>
  <si>
    <t xml:space="preserve">2. Безвозмездные поступления  </t>
  </si>
  <si>
    <t>% к предыдущему году</t>
  </si>
  <si>
    <t>Приложение 2</t>
  </si>
  <si>
    <t>Налоги на имущество</t>
  </si>
  <si>
    <t>Прочие налоговые доходы</t>
  </si>
  <si>
    <t>В том числе:</t>
  </si>
  <si>
    <t>Муниципальная программа  «Реализация проектов местных инициатив граждан в Алеховщинском сельском поселении Лодейнопольского муниципального района Ленинградской области»</t>
  </si>
  <si>
    <t>Муниципальная программа               «Обеспечение устойчивого функционирования и развития коммунальной и инженерной инфраструктуры и повышение энергоэффективности в Алеховщинском сельском поселении»</t>
  </si>
  <si>
    <t>Муниципальная программа «Развитие культуры в Алеховщинском сельском поселении Лодейнопольского муниципального района  Ленинградской области»</t>
  </si>
  <si>
    <t>Муниципальная программа «Обеспечение качественным  жильем граждан на территории Алеховщинского сельского поселения»</t>
  </si>
  <si>
    <t xml:space="preserve">к бюджетному прогнозу </t>
  </si>
  <si>
    <t>Муниципальная программа "Реализация инициатиных предложений граждан на части территории с. Алёховщина"</t>
  </si>
  <si>
    <t>Муниципальная программа "Развитие сельского хозяйства на территории Алеховщинского сельского поселения Лодейнопольского муниципального района Ленинградской области"</t>
  </si>
  <si>
    <t>Муниципальная программа "Формирование комфортной среды на территории Алеховщинского сельского поселения"</t>
  </si>
  <si>
    <t>2023 год</t>
  </si>
  <si>
    <t>2024 год</t>
  </si>
  <si>
    <t>2025 год</t>
  </si>
  <si>
    <t>Основные параметры бюджета Алеховщинского сельского  поселения на период до 2025 года</t>
  </si>
  <si>
    <t>Показатели финансового обеспечения муниципальных программ Алеховщинского сельского  поселения на период до 2025 года</t>
  </si>
  <si>
    <t>2019 год (факт)</t>
  </si>
  <si>
    <t>2019 год    (факт)</t>
  </si>
  <si>
    <t>Муниципальная программа "Благоустройство территории Алеховщинского селького поселения Лодейнопольского муниципального района Ленинградской области"</t>
  </si>
  <si>
    <t>Приложение 1</t>
  </si>
  <si>
    <t>2020 год (факт)</t>
  </si>
  <si>
    <t>2020 год             (факт)</t>
  </si>
  <si>
    <t>2021 год (факт)</t>
  </si>
  <si>
    <t>2021 год          (факт)</t>
  </si>
  <si>
    <t>Муниципальная программа "Устойчивое общественное развитие в Алеховщинском сельском поселении"</t>
  </si>
  <si>
    <t>Муниципальная программа «Развитие   автомобильных дорог   Алеховщинского сельского поселения Ленинградской области»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</si>
</sst>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b/>
      <sz val="11"/>
      <color rgb="FF0020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3" fillId="0" borderId="0" xfId="0" applyFont="1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2" fillId="0" borderId="0" xfId="0" applyNumberFormat="1" applyFont="1" applyFill="1"/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 applyAlignment="1" applyProtection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 applyProtection="1">
      <alignment horizontal="center" vertical="top" wrapText="1"/>
    </xf>
    <xf numFmtId="0" fontId="2" fillId="0" borderId="4" xfId="0" applyFont="1" applyBorder="1" applyAlignment="1">
      <alignment wrapText="1"/>
    </xf>
    <xf numFmtId="164" fontId="10" fillId="0" borderId="4" xfId="0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top" wrapText="1"/>
    </xf>
    <xf numFmtId="164" fontId="2" fillId="0" borderId="1" xfId="1" applyNumberFormat="1" applyFont="1" applyFill="1" applyBorder="1" applyAlignment="1" applyProtection="1">
      <alignment horizontal="center" vertical="top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top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>
      <selection activeCell="I28" sqref="I28"/>
    </sheetView>
  </sheetViews>
  <sheetFormatPr defaultColWidth="9.140625" defaultRowHeight="15"/>
  <cols>
    <col min="1" max="1" width="33.140625" style="1" customWidth="1"/>
    <col min="2" max="2" width="12.85546875" style="1" hidden="1" customWidth="1"/>
    <col min="3" max="3" width="12.7109375" style="1" bestFit="1" customWidth="1"/>
    <col min="4" max="4" width="13" style="1" customWidth="1"/>
    <col min="5" max="5" width="13.28515625" style="1" customWidth="1"/>
    <col min="6" max="6" width="13.7109375" style="1" customWidth="1"/>
    <col min="7" max="7" width="15" style="1" bestFit="1" customWidth="1"/>
    <col min="8" max="8" width="14.28515625" style="1" customWidth="1"/>
    <col min="9" max="9" width="14" style="1" customWidth="1"/>
    <col min="10" max="16384" width="9.140625" style="1"/>
  </cols>
  <sheetData>
    <row r="1" spans="1:9">
      <c r="I1" s="13" t="s">
        <v>46</v>
      </c>
    </row>
    <row r="2" spans="1:9">
      <c r="I2" s="13" t="s">
        <v>34</v>
      </c>
    </row>
    <row r="3" spans="1:9" ht="40.5" customHeight="1">
      <c r="A3" s="72" t="s">
        <v>41</v>
      </c>
      <c r="B3" s="72"/>
      <c r="C3" s="72"/>
      <c r="D3" s="72"/>
      <c r="E3" s="72"/>
      <c r="F3" s="72"/>
      <c r="G3" s="72"/>
      <c r="H3" s="72"/>
      <c r="I3" s="72"/>
    </row>
    <row r="4" spans="1:9" ht="15" customHeight="1">
      <c r="A4" s="21"/>
      <c r="B4" s="21"/>
      <c r="C4" s="21"/>
      <c r="D4" s="21"/>
      <c r="E4" s="21"/>
      <c r="F4" s="21"/>
      <c r="G4" s="21"/>
      <c r="H4" s="21"/>
      <c r="I4" s="22" t="s">
        <v>18</v>
      </c>
    </row>
    <row r="5" spans="1:9" ht="28.5">
      <c r="A5" s="23" t="s">
        <v>0</v>
      </c>
      <c r="B5" s="24" t="s">
        <v>12</v>
      </c>
      <c r="C5" s="62" t="s">
        <v>43</v>
      </c>
      <c r="D5" s="63" t="s">
        <v>47</v>
      </c>
      <c r="E5" s="63" t="s">
        <v>49</v>
      </c>
      <c r="F5" s="63" t="s">
        <v>1</v>
      </c>
      <c r="G5" s="63" t="s">
        <v>38</v>
      </c>
      <c r="H5" s="63" t="s">
        <v>39</v>
      </c>
      <c r="I5" s="63" t="s">
        <v>40</v>
      </c>
    </row>
    <row r="6" spans="1:9" s="37" customFormat="1">
      <c r="A6" s="25" t="s">
        <v>2</v>
      </c>
      <c r="B6" s="26"/>
      <c r="C6" s="27">
        <f t="shared" ref="C6:I6" si="0">C9+C14+C15</f>
        <v>92969.1</v>
      </c>
      <c r="D6" s="27">
        <f t="shared" si="0"/>
        <v>55994.8</v>
      </c>
      <c r="E6" s="27">
        <f t="shared" si="0"/>
        <v>69347.600000000006</v>
      </c>
      <c r="F6" s="27">
        <f t="shared" si="0"/>
        <v>58516.7</v>
      </c>
      <c r="G6" s="27">
        <f t="shared" si="0"/>
        <v>91989.700000000012</v>
      </c>
      <c r="H6" s="27">
        <f t="shared" si="0"/>
        <v>47083</v>
      </c>
      <c r="I6" s="27">
        <f t="shared" si="0"/>
        <v>47680.600000000006</v>
      </c>
    </row>
    <row r="7" spans="1:9" s="37" customFormat="1" hidden="1">
      <c r="A7" s="28" t="s">
        <v>21</v>
      </c>
      <c r="B7" s="29"/>
      <c r="C7" s="30">
        <f t="shared" ref="C7:I7" si="1">C9+C14</f>
        <v>13157.500000000002</v>
      </c>
      <c r="D7" s="30">
        <f t="shared" si="1"/>
        <v>14214.100000000002</v>
      </c>
      <c r="E7" s="30">
        <f t="shared" si="1"/>
        <v>15118.6</v>
      </c>
      <c r="F7" s="30">
        <f t="shared" si="1"/>
        <v>14806.1</v>
      </c>
      <c r="G7" s="30">
        <f t="shared" si="1"/>
        <v>15198.8</v>
      </c>
      <c r="H7" s="30">
        <f t="shared" si="1"/>
        <v>15784.5</v>
      </c>
      <c r="I7" s="30">
        <f t="shared" si="1"/>
        <v>15980</v>
      </c>
    </row>
    <row r="8" spans="1:9" hidden="1">
      <c r="A8" s="31" t="s">
        <v>25</v>
      </c>
      <c r="B8" s="32"/>
      <c r="C8" s="6"/>
      <c r="D8" s="6">
        <f>D7*100/C7</f>
        <v>108.03040091202736</v>
      </c>
      <c r="E8" s="6">
        <f t="shared" ref="E8:I8" si="2">E7*100/D7</f>
        <v>106.36339972281043</v>
      </c>
      <c r="F8" s="6">
        <f t="shared" si="2"/>
        <v>97.933009670207554</v>
      </c>
      <c r="G8" s="6">
        <f t="shared" si="2"/>
        <v>102.65228520677289</v>
      </c>
      <c r="H8" s="6">
        <f t="shared" si="2"/>
        <v>103.85359370476617</v>
      </c>
      <c r="I8" s="6">
        <f t="shared" si="2"/>
        <v>101.23855681206247</v>
      </c>
    </row>
    <row r="9" spans="1:9">
      <c r="A9" s="31" t="s">
        <v>22</v>
      </c>
      <c r="B9" s="32"/>
      <c r="C9" s="33">
        <f>C10+C11+C12+C13</f>
        <v>11427.500000000002</v>
      </c>
      <c r="D9" s="33">
        <f t="shared" ref="D9:I9" si="3">D10+D11+D12+D13</f>
        <v>11279.300000000001</v>
      </c>
      <c r="E9" s="33">
        <f t="shared" si="3"/>
        <v>12274.7</v>
      </c>
      <c r="F9" s="33">
        <f t="shared" si="3"/>
        <v>13066.1</v>
      </c>
      <c r="G9" s="33">
        <f t="shared" si="3"/>
        <v>13568.8</v>
      </c>
      <c r="H9" s="33">
        <f t="shared" si="3"/>
        <v>14144.5</v>
      </c>
      <c r="I9" s="33">
        <f t="shared" si="3"/>
        <v>14530</v>
      </c>
    </row>
    <row r="10" spans="1:9" s="4" customFormat="1" ht="30">
      <c r="A10" s="34" t="s">
        <v>3</v>
      </c>
      <c r="B10" s="35"/>
      <c r="C10" s="10">
        <v>2132.8000000000002</v>
      </c>
      <c r="D10" s="10">
        <v>2259.8000000000002</v>
      </c>
      <c r="E10" s="10">
        <v>2695.2</v>
      </c>
      <c r="F10" s="11">
        <v>2583</v>
      </c>
      <c r="G10" s="11">
        <v>2766.4</v>
      </c>
      <c r="H10" s="11">
        <v>2965.6</v>
      </c>
      <c r="I10" s="11">
        <v>3084.2</v>
      </c>
    </row>
    <row r="11" spans="1:9" s="4" customFormat="1">
      <c r="A11" s="34" t="s">
        <v>27</v>
      </c>
      <c r="B11" s="35"/>
      <c r="C11" s="10">
        <v>2560.9</v>
      </c>
      <c r="D11" s="10">
        <v>2794.4</v>
      </c>
      <c r="E11" s="10">
        <v>2328.5</v>
      </c>
      <c r="F11" s="11">
        <v>2850</v>
      </c>
      <c r="G11" s="11">
        <v>2870</v>
      </c>
      <c r="H11" s="11">
        <v>2930</v>
      </c>
      <c r="I11" s="11">
        <v>2950</v>
      </c>
    </row>
    <row r="12" spans="1:9" s="4" customFormat="1">
      <c r="A12" s="34" t="s">
        <v>4</v>
      </c>
      <c r="B12" s="35"/>
      <c r="C12" s="10">
        <v>6699.1</v>
      </c>
      <c r="D12" s="10">
        <v>6166.2</v>
      </c>
      <c r="E12" s="10">
        <v>7233.8</v>
      </c>
      <c r="F12" s="11">
        <v>7608.1</v>
      </c>
      <c r="G12" s="11">
        <v>7912.4</v>
      </c>
      <c r="H12" s="11">
        <v>8228.9</v>
      </c>
      <c r="I12" s="11">
        <v>8475.7999999999993</v>
      </c>
    </row>
    <row r="13" spans="1:9" s="4" customFormat="1">
      <c r="A13" s="34" t="s">
        <v>28</v>
      </c>
      <c r="B13" s="35"/>
      <c r="C13" s="10">
        <v>34.700000000000003</v>
      </c>
      <c r="D13" s="10">
        <v>58.9</v>
      </c>
      <c r="E13" s="10">
        <v>17.2</v>
      </c>
      <c r="F13" s="10">
        <v>25</v>
      </c>
      <c r="G13" s="10">
        <v>20</v>
      </c>
      <c r="H13" s="10">
        <v>20</v>
      </c>
      <c r="I13" s="10">
        <v>20</v>
      </c>
    </row>
    <row r="14" spans="1:9">
      <c r="A14" s="31" t="s">
        <v>23</v>
      </c>
      <c r="B14" s="32"/>
      <c r="C14" s="10">
        <v>1730</v>
      </c>
      <c r="D14" s="10">
        <v>2934.8</v>
      </c>
      <c r="E14" s="10">
        <v>2843.9</v>
      </c>
      <c r="F14" s="11">
        <v>1740</v>
      </c>
      <c r="G14" s="11">
        <v>1630</v>
      </c>
      <c r="H14" s="11">
        <v>1640</v>
      </c>
      <c r="I14" s="11">
        <v>1450</v>
      </c>
    </row>
    <row r="15" spans="1:9">
      <c r="A15" s="28" t="s">
        <v>24</v>
      </c>
      <c r="B15" s="29"/>
      <c r="C15" s="30">
        <v>79811.600000000006</v>
      </c>
      <c r="D15" s="30">
        <v>41780.699999999997</v>
      </c>
      <c r="E15" s="30">
        <v>54229</v>
      </c>
      <c r="F15" s="30">
        <v>43710.6</v>
      </c>
      <c r="G15" s="30">
        <f t="shared" ref="G15:I15" si="4">G18+G19+G20+G21</f>
        <v>76790.900000000009</v>
      </c>
      <c r="H15" s="30">
        <f t="shared" si="4"/>
        <v>31298.5</v>
      </c>
      <c r="I15" s="30">
        <f t="shared" si="4"/>
        <v>31700.600000000002</v>
      </c>
    </row>
    <row r="16" spans="1:9" hidden="1">
      <c r="A16" s="31" t="s">
        <v>25</v>
      </c>
      <c r="B16" s="32"/>
      <c r="C16" s="6"/>
      <c r="D16" s="5">
        <f>D15*100/C15</f>
        <v>52.349157265359914</v>
      </c>
      <c r="E16" s="5">
        <f t="shared" ref="E16:I16" si="5">E15*100/D15</f>
        <v>129.79437874425273</v>
      </c>
      <c r="F16" s="5">
        <f t="shared" si="5"/>
        <v>80.603736008408788</v>
      </c>
      <c r="G16" s="5">
        <f t="shared" si="5"/>
        <v>175.6802697743797</v>
      </c>
      <c r="H16" s="5">
        <f t="shared" si="5"/>
        <v>40.758084616797035</v>
      </c>
      <c r="I16" s="5">
        <f t="shared" si="5"/>
        <v>101.28472610508491</v>
      </c>
    </row>
    <row r="17" spans="1:9" s="4" customFormat="1" ht="12.75" customHeight="1">
      <c r="A17" s="34" t="s">
        <v>29</v>
      </c>
      <c r="B17" s="35"/>
      <c r="C17" s="11"/>
      <c r="D17" s="6"/>
      <c r="E17" s="6"/>
      <c r="F17" s="6"/>
      <c r="G17" s="6"/>
      <c r="H17" s="6"/>
      <c r="I17" s="6"/>
    </row>
    <row r="18" spans="1:9" s="4" customFormat="1">
      <c r="A18" s="34" t="s">
        <v>5</v>
      </c>
      <c r="B18" s="35"/>
      <c r="C18" s="10">
        <v>21771.5</v>
      </c>
      <c r="D18" s="5">
        <v>25874.7</v>
      </c>
      <c r="E18" s="5">
        <v>26895.7</v>
      </c>
      <c r="F18" s="5">
        <v>29477.9</v>
      </c>
      <c r="G18" s="5">
        <v>30215.4</v>
      </c>
      <c r="H18" s="5">
        <v>30985.1</v>
      </c>
      <c r="I18" s="5">
        <v>31387.200000000001</v>
      </c>
    </row>
    <row r="19" spans="1:9" s="4" customFormat="1">
      <c r="A19" s="34" t="s">
        <v>6</v>
      </c>
      <c r="B19" s="35"/>
      <c r="C19" s="10">
        <v>48561.7</v>
      </c>
      <c r="D19" s="5">
        <v>16481</v>
      </c>
      <c r="E19" s="5">
        <v>22375.200000000001</v>
      </c>
      <c r="F19" s="5">
        <v>13443.3</v>
      </c>
      <c r="G19" s="5">
        <v>46272.4</v>
      </c>
      <c r="H19" s="5">
        <v>0</v>
      </c>
      <c r="I19" s="5">
        <v>0</v>
      </c>
    </row>
    <row r="20" spans="1:9" s="4" customFormat="1">
      <c r="A20" s="34" t="s">
        <v>7</v>
      </c>
      <c r="B20" s="35"/>
      <c r="C20" s="10">
        <v>281.8</v>
      </c>
      <c r="D20" s="5">
        <v>303.60000000000002</v>
      </c>
      <c r="E20" s="5">
        <v>300.89999999999998</v>
      </c>
      <c r="F20" s="5">
        <v>293.10000000000002</v>
      </c>
      <c r="G20" s="5">
        <v>303.10000000000002</v>
      </c>
      <c r="H20" s="5">
        <v>313.39999999999998</v>
      </c>
      <c r="I20" s="5">
        <v>313.39999999999998</v>
      </c>
    </row>
    <row r="21" spans="1:9" s="4" customFormat="1" ht="27" customHeight="1">
      <c r="A21" s="34" t="s">
        <v>20</v>
      </c>
      <c r="B21" s="35"/>
      <c r="C21" s="10">
        <v>9254.6</v>
      </c>
      <c r="D21" s="5">
        <v>21.1</v>
      </c>
      <c r="E21" s="5">
        <v>3624.7</v>
      </c>
      <c r="F21" s="5">
        <v>0</v>
      </c>
      <c r="G21" s="5">
        <v>0</v>
      </c>
      <c r="H21" s="5">
        <v>0</v>
      </c>
      <c r="I21" s="5">
        <v>0</v>
      </c>
    </row>
    <row r="22" spans="1:9" s="37" customFormat="1">
      <c r="A22" s="25" t="s">
        <v>8</v>
      </c>
      <c r="B22" s="26"/>
      <c r="C22" s="27">
        <v>82971.8</v>
      </c>
      <c r="D22" s="27">
        <v>64784.3</v>
      </c>
      <c r="E22" s="27">
        <v>68390.600000000006</v>
      </c>
      <c r="F22" s="27">
        <v>59949.2</v>
      </c>
      <c r="G22" s="27">
        <v>93357.5</v>
      </c>
      <c r="H22" s="27">
        <v>48503.6</v>
      </c>
      <c r="I22" s="65">
        <v>48959</v>
      </c>
    </row>
    <row r="23" spans="1:9" s="37" customFormat="1" hidden="1">
      <c r="A23" s="31" t="s">
        <v>25</v>
      </c>
      <c r="B23" s="36"/>
      <c r="C23" s="30"/>
      <c r="D23" s="6"/>
      <c r="E23" s="56"/>
      <c r="F23" s="56"/>
      <c r="G23" s="56"/>
      <c r="H23" s="56"/>
      <c r="I23" s="56"/>
    </row>
    <row r="24" spans="1:9">
      <c r="A24" s="31" t="s">
        <v>9</v>
      </c>
      <c r="B24" s="32"/>
      <c r="C24" s="51">
        <v>2381.5</v>
      </c>
      <c r="D24" s="54">
        <v>3643.3</v>
      </c>
      <c r="E24" s="54">
        <v>3644.5</v>
      </c>
      <c r="F24" s="54">
        <v>4164.1000000000004</v>
      </c>
      <c r="G24" s="54">
        <v>4443.7</v>
      </c>
      <c r="H24" s="54">
        <v>4597.3999999999996</v>
      </c>
      <c r="I24" s="54">
        <v>4597.3999999999996</v>
      </c>
    </row>
    <row r="25" spans="1:9">
      <c r="A25" s="31" t="s">
        <v>25</v>
      </c>
      <c r="B25" s="32"/>
      <c r="C25" s="43">
        <v>100</v>
      </c>
      <c r="D25" s="55">
        <f>D24/C24*100</f>
        <v>152.9834138148226</v>
      </c>
      <c r="E25" s="55">
        <f>E24/D24*100</f>
        <v>100.03293717234374</v>
      </c>
      <c r="F25" s="55">
        <f>F24/E24*100</f>
        <v>114.25709973933324</v>
      </c>
      <c r="G25" s="55">
        <f t="shared" ref="G25:I25" si="6">G24/F24*100</f>
        <v>106.71453615427102</v>
      </c>
      <c r="H25" s="55">
        <f t="shared" si="6"/>
        <v>103.45882935391677</v>
      </c>
      <c r="I25" s="64">
        <f t="shared" si="6"/>
        <v>100</v>
      </c>
    </row>
    <row r="26" spans="1:9" ht="30">
      <c r="A26" s="31" t="s">
        <v>10</v>
      </c>
      <c r="B26" s="32"/>
      <c r="C26" s="6">
        <f>C22-C24</f>
        <v>80590.3</v>
      </c>
      <c r="D26" s="6">
        <f>D22-D24</f>
        <v>61141</v>
      </c>
      <c r="E26" s="30">
        <f>E22-E24</f>
        <v>64746.100000000006</v>
      </c>
      <c r="F26" s="11">
        <f>F22-F24</f>
        <v>55785.1</v>
      </c>
      <c r="G26" s="11">
        <f t="shared" ref="G26:I26" si="7">G22-G24</f>
        <v>88913.8</v>
      </c>
      <c r="H26" s="11">
        <f t="shared" si="7"/>
        <v>43906.2</v>
      </c>
      <c r="I26" s="6">
        <f t="shared" si="7"/>
        <v>44361.599999999999</v>
      </c>
    </row>
    <row r="27" spans="1:9" hidden="1">
      <c r="A27" s="31" t="s">
        <v>25</v>
      </c>
      <c r="B27" s="32"/>
      <c r="C27" s="6"/>
      <c r="D27" s="5">
        <f>D26*100/C26</f>
        <v>75.866450428897764</v>
      </c>
      <c r="E27" s="57">
        <f t="shared" ref="E27:I27" si="8">E26*100/D26</f>
        <v>105.89637068415631</v>
      </c>
      <c r="F27" s="57">
        <f t="shared" si="8"/>
        <v>86.159784141438621</v>
      </c>
      <c r="G27" s="57">
        <f t="shared" si="8"/>
        <v>159.38628773633104</v>
      </c>
      <c r="H27" s="57">
        <f t="shared" si="8"/>
        <v>49.380636076739492</v>
      </c>
      <c r="I27" s="57">
        <f t="shared" si="8"/>
        <v>101.03721114557854</v>
      </c>
    </row>
    <row r="28" spans="1:9" s="37" customFormat="1" ht="18" customHeight="1">
      <c r="A28" s="25" t="s">
        <v>11</v>
      </c>
      <c r="B28" s="26"/>
      <c r="C28" s="27">
        <f t="shared" ref="C28:I28" si="9">C6-C22</f>
        <v>9997.3000000000029</v>
      </c>
      <c r="D28" s="27">
        <f t="shared" si="9"/>
        <v>-8789.5</v>
      </c>
      <c r="E28" s="27">
        <f t="shared" si="9"/>
        <v>957</v>
      </c>
      <c r="F28" s="27">
        <f t="shared" si="9"/>
        <v>-1432.5</v>
      </c>
      <c r="G28" s="27">
        <f t="shared" si="9"/>
        <v>-1367.7999999999884</v>
      </c>
      <c r="H28" s="27">
        <f t="shared" si="9"/>
        <v>-1420.5999999999985</v>
      </c>
      <c r="I28" s="27">
        <f t="shared" si="9"/>
        <v>-1278.3999999999942</v>
      </c>
    </row>
    <row r="29" spans="1:9" s="12" customFormat="1" ht="20.45" customHeight="1">
      <c r="D29" s="38"/>
      <c r="E29" s="38"/>
      <c r="F29" s="38"/>
      <c r="G29" s="38"/>
      <c r="H29" s="38"/>
      <c r="I29" s="38"/>
    </row>
    <row r="30" spans="1:9" ht="45" hidden="1">
      <c r="A30" s="7" t="s">
        <v>17</v>
      </c>
      <c r="B30" s="39">
        <v>115.5</v>
      </c>
      <c r="C30" s="5">
        <v>107.7</v>
      </c>
      <c r="D30" s="2">
        <v>106</v>
      </c>
      <c r="E30" s="2">
        <v>105.3</v>
      </c>
      <c r="F30" s="2">
        <v>105.2</v>
      </c>
      <c r="G30" s="2">
        <v>104.9</v>
      </c>
      <c r="H30" s="2">
        <v>104.7</v>
      </c>
      <c r="I30" s="2">
        <v>104.2</v>
      </c>
    </row>
    <row r="31" spans="1:9">
      <c r="D31" s="40"/>
      <c r="E31" s="40"/>
      <c r="F31" s="40"/>
      <c r="G31" s="40"/>
      <c r="H31" s="40"/>
      <c r="I31" s="40"/>
    </row>
    <row r="33" spans="4:9">
      <c r="D33" s="40"/>
      <c r="G33" s="40"/>
      <c r="H33" s="40"/>
      <c r="I33" s="40"/>
    </row>
  </sheetData>
  <mergeCells count="1">
    <mergeCell ref="A3:I3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4" workbookViewId="0">
      <selection activeCell="A17" sqref="A17"/>
    </sheetView>
  </sheetViews>
  <sheetFormatPr defaultColWidth="9.140625" defaultRowHeight="15"/>
  <cols>
    <col min="1" max="1" width="59.7109375" style="9" customWidth="1"/>
    <col min="2" max="8" width="14.5703125" style="9" customWidth="1"/>
    <col min="9" max="10" width="9.140625" style="9"/>
    <col min="11" max="11" width="11.5703125" style="9" customWidth="1"/>
    <col min="12" max="12" width="12.140625" style="9" customWidth="1"/>
    <col min="13" max="16384" width="9.140625" style="9"/>
  </cols>
  <sheetData>
    <row r="1" spans="1:12">
      <c r="H1" s="13" t="s">
        <v>26</v>
      </c>
    </row>
    <row r="2" spans="1:12">
      <c r="H2" s="13" t="s">
        <v>34</v>
      </c>
    </row>
    <row r="3" spans="1:12" ht="17.25" customHeight="1">
      <c r="A3" s="73" t="s">
        <v>42</v>
      </c>
      <c r="B3" s="73"/>
      <c r="C3" s="73"/>
      <c r="D3" s="73"/>
      <c r="E3" s="73"/>
      <c r="F3" s="73"/>
      <c r="G3" s="73"/>
      <c r="H3" s="73"/>
    </row>
    <row r="4" spans="1:12" ht="14.25" customHeight="1">
      <c r="A4" s="14"/>
      <c r="B4" s="68"/>
      <c r="C4" s="68"/>
      <c r="D4" s="68"/>
      <c r="E4" s="68"/>
      <c r="F4" s="68"/>
      <c r="G4" s="68"/>
      <c r="H4" s="68" t="s">
        <v>18</v>
      </c>
    </row>
    <row r="5" spans="1:12" ht="30.75" customHeight="1">
      <c r="A5" s="66" t="s">
        <v>0</v>
      </c>
      <c r="B5" s="62" t="s">
        <v>44</v>
      </c>
      <c r="C5" s="62" t="s">
        <v>48</v>
      </c>
      <c r="D5" s="62" t="s">
        <v>50</v>
      </c>
      <c r="E5" s="62" t="s">
        <v>1</v>
      </c>
      <c r="F5" s="62" t="s">
        <v>38</v>
      </c>
      <c r="G5" s="62" t="s">
        <v>39</v>
      </c>
      <c r="H5" s="15" t="s">
        <v>40</v>
      </c>
      <c r="J5" s="20"/>
      <c r="K5" s="20"/>
      <c r="L5" s="20"/>
    </row>
    <row r="6" spans="1:12">
      <c r="A6" s="8" t="s">
        <v>13</v>
      </c>
      <c r="B6" s="44">
        <f>B8+B20+B22</f>
        <v>82971.799999999988</v>
      </c>
      <c r="C6" s="44">
        <f t="shared" ref="C6:E6" si="0">C8+C20+C22</f>
        <v>64784.3</v>
      </c>
      <c r="D6" s="44">
        <f>D8+D20+D22</f>
        <v>68390.599999999991</v>
      </c>
      <c r="E6" s="44">
        <f t="shared" si="0"/>
        <v>59949.2</v>
      </c>
      <c r="F6" s="44">
        <f>F8+F20+F22</f>
        <v>93357.5</v>
      </c>
      <c r="G6" s="44">
        <f>G8+G20+G22</f>
        <v>48503.6</v>
      </c>
      <c r="H6" s="44">
        <v>48959</v>
      </c>
      <c r="J6" s="20"/>
    </row>
    <row r="7" spans="1:12">
      <c r="A7" s="7" t="s">
        <v>25</v>
      </c>
      <c r="B7" s="45">
        <f>B6*100/90733.6</f>
        <v>91.445506405565283</v>
      </c>
      <c r="C7" s="45">
        <f t="shared" ref="C7:H7" si="1">C6*100/B6</f>
        <v>78.079901846169435</v>
      </c>
      <c r="D7" s="45">
        <f>D6*100/C6</f>
        <v>105.56662648203344</v>
      </c>
      <c r="E7" s="10">
        <f t="shared" si="1"/>
        <v>87.657075679991124</v>
      </c>
      <c r="F7" s="45">
        <f>F6*100/E6</f>
        <v>155.72768277141313</v>
      </c>
      <c r="G7" s="45">
        <f>G6*100/F6</f>
        <v>51.954690303403581</v>
      </c>
      <c r="H7" s="45">
        <f t="shared" si="1"/>
        <v>100.93889938066454</v>
      </c>
    </row>
    <row r="8" spans="1:12">
      <c r="A8" s="8" t="s">
        <v>14</v>
      </c>
      <c r="B8" s="44">
        <f>SUM(B10:B18)</f>
        <v>67294.399999999994</v>
      </c>
      <c r="C8" s="44">
        <f>SUM(C10:C19)</f>
        <v>51830</v>
      </c>
      <c r="D8" s="44">
        <f>SUM(D10:D19)</f>
        <v>54311.199999999997</v>
      </c>
      <c r="E8" s="58">
        <f t="shared" ref="E8:H8" si="2">SUM(E10:E19)</f>
        <v>46930.7</v>
      </c>
      <c r="F8" s="44">
        <f t="shared" si="2"/>
        <v>78683.400000000009</v>
      </c>
      <c r="G8" s="44">
        <f>SUM(G10:G19)</f>
        <v>32084</v>
      </c>
      <c r="H8" s="44">
        <f t="shared" si="2"/>
        <v>0</v>
      </c>
    </row>
    <row r="9" spans="1:12" s="17" customFormat="1">
      <c r="A9" s="16" t="s">
        <v>15</v>
      </c>
      <c r="B9" s="46">
        <f t="shared" ref="B9:H9" si="3">B8*100/B6</f>
        <v>81.105146567870051</v>
      </c>
      <c r="C9" s="46">
        <f t="shared" si="3"/>
        <v>80.003951574687079</v>
      </c>
      <c r="D9" s="46">
        <f>D8*100/D6</f>
        <v>79.413252698470274</v>
      </c>
      <c r="E9" s="60">
        <f t="shared" si="3"/>
        <v>78.284113883087684</v>
      </c>
      <c r="F9" s="3">
        <f t="shared" si="3"/>
        <v>84.281819885922403</v>
      </c>
      <c r="G9" s="3">
        <f>G8*100/G6</f>
        <v>66.147667389637064</v>
      </c>
      <c r="H9" s="3">
        <f t="shared" si="3"/>
        <v>0</v>
      </c>
    </row>
    <row r="10" spans="1:12" ht="65.25" customHeight="1">
      <c r="A10" s="41" t="s">
        <v>30</v>
      </c>
      <c r="B10" s="47">
        <v>2631.6</v>
      </c>
      <c r="C10" s="47">
        <v>2631.6</v>
      </c>
      <c r="D10" s="47">
        <v>2840.9</v>
      </c>
      <c r="E10" s="47"/>
      <c r="F10" s="47"/>
      <c r="G10" s="10"/>
      <c r="H10" s="10"/>
    </row>
    <row r="11" spans="1:12" ht="60" customHeight="1">
      <c r="A11" s="41" t="s">
        <v>36</v>
      </c>
      <c r="B11" s="47">
        <v>927.7</v>
      </c>
      <c r="C11" s="47">
        <v>410.6</v>
      </c>
      <c r="D11" s="47">
        <v>462.5</v>
      </c>
      <c r="E11" s="47">
        <v>368.8</v>
      </c>
      <c r="F11" s="47">
        <v>48</v>
      </c>
      <c r="G11" s="70">
        <v>48</v>
      </c>
      <c r="H11" s="10"/>
    </row>
    <row r="12" spans="1:12" ht="30.75" customHeight="1">
      <c r="A12" s="41" t="s">
        <v>52</v>
      </c>
      <c r="B12" s="47">
        <v>8841.5</v>
      </c>
      <c r="C12" s="47">
        <v>8899.7999999999993</v>
      </c>
      <c r="D12" s="47">
        <v>11741.8</v>
      </c>
      <c r="E12" s="47">
        <v>7339.2</v>
      </c>
      <c r="F12" s="47">
        <v>7642.5</v>
      </c>
      <c r="G12" s="71">
        <v>7959</v>
      </c>
      <c r="H12" s="11"/>
    </row>
    <row r="13" spans="1:12" ht="63" customHeight="1">
      <c r="A13" s="41" t="s">
        <v>31</v>
      </c>
      <c r="B13" s="47">
        <v>1737</v>
      </c>
      <c r="C13" s="47">
        <v>1421</v>
      </c>
      <c r="D13" s="47">
        <v>2762.4</v>
      </c>
      <c r="E13" s="47">
        <v>87.3</v>
      </c>
      <c r="F13" s="47">
        <v>87.3</v>
      </c>
      <c r="G13" s="70">
        <v>87.3</v>
      </c>
      <c r="H13" s="10"/>
    </row>
    <row r="14" spans="1:12" ht="49.5" customHeight="1">
      <c r="A14" s="41" t="s">
        <v>32</v>
      </c>
      <c r="B14" s="47">
        <v>22479.3</v>
      </c>
      <c r="C14" s="47">
        <v>22610.799999999999</v>
      </c>
      <c r="D14" s="47">
        <v>27976.3</v>
      </c>
      <c r="E14" s="47">
        <v>28051.7</v>
      </c>
      <c r="F14" s="47">
        <v>20435.5</v>
      </c>
      <c r="G14" s="70">
        <v>22357.9</v>
      </c>
      <c r="H14" s="10"/>
    </row>
    <row r="15" spans="1:12" ht="44.25" customHeight="1">
      <c r="A15" s="41" t="s">
        <v>33</v>
      </c>
      <c r="B15" s="47">
        <v>26442.5</v>
      </c>
      <c r="C15" s="47">
        <v>11322.2</v>
      </c>
      <c r="D15" s="47">
        <v>470.3</v>
      </c>
      <c r="E15" s="47">
        <v>536.1</v>
      </c>
      <c r="F15" s="47">
        <v>47506.5</v>
      </c>
      <c r="G15" s="70">
        <v>536.1</v>
      </c>
      <c r="H15" s="10"/>
    </row>
    <row r="16" spans="1:12" ht="33" customHeight="1">
      <c r="A16" s="41" t="s">
        <v>35</v>
      </c>
      <c r="B16" s="47">
        <v>1084.8</v>
      </c>
      <c r="C16" s="47">
        <v>1124.9000000000001</v>
      </c>
      <c r="D16" s="47">
        <v>1203.7</v>
      </c>
      <c r="E16" s="47"/>
      <c r="F16" s="47"/>
      <c r="G16" s="71"/>
      <c r="H16" s="11"/>
    </row>
    <row r="17" spans="1:8" ht="30.75" customHeight="1">
      <c r="A17" s="41" t="s">
        <v>51</v>
      </c>
      <c r="B17" s="47">
        <v>0</v>
      </c>
      <c r="C17" s="47">
        <v>0</v>
      </c>
      <c r="D17" s="47">
        <v>0</v>
      </c>
      <c r="E17" s="47">
        <v>4039.6</v>
      </c>
      <c r="F17" s="47">
        <v>485.8</v>
      </c>
      <c r="G17" s="71">
        <v>485.8</v>
      </c>
      <c r="H17" s="11"/>
    </row>
    <row r="18" spans="1:8" ht="31.5" customHeight="1">
      <c r="A18" s="42" t="s">
        <v>37</v>
      </c>
      <c r="B18" s="50">
        <v>3150</v>
      </c>
      <c r="C18" s="47">
        <v>3409.1</v>
      </c>
      <c r="D18" s="47">
        <v>0</v>
      </c>
      <c r="E18" s="47">
        <v>0</v>
      </c>
      <c r="F18" s="47">
        <v>0</v>
      </c>
      <c r="G18" s="71"/>
      <c r="H18" s="11"/>
    </row>
    <row r="19" spans="1:8" ht="42.75" customHeight="1">
      <c r="A19" s="52" t="s">
        <v>45</v>
      </c>
      <c r="B19" s="50">
        <v>0</v>
      </c>
      <c r="C19" s="47">
        <v>0</v>
      </c>
      <c r="D19" s="47">
        <v>6853.3</v>
      </c>
      <c r="E19" s="47">
        <v>6508</v>
      </c>
      <c r="F19" s="47">
        <v>2477.8000000000002</v>
      </c>
      <c r="G19" s="71">
        <v>609.9</v>
      </c>
      <c r="H19" s="11"/>
    </row>
    <row r="20" spans="1:8" ht="15.75">
      <c r="A20" s="67" t="s">
        <v>16</v>
      </c>
      <c r="B20" s="48">
        <v>15677.4</v>
      </c>
      <c r="C20" s="53">
        <v>12954.3</v>
      </c>
      <c r="D20" s="53">
        <v>14079.4</v>
      </c>
      <c r="E20" s="59">
        <v>13018.5</v>
      </c>
      <c r="F20" s="61">
        <v>13481.2</v>
      </c>
      <c r="G20" s="44">
        <v>13986</v>
      </c>
      <c r="H20" s="44">
        <v>48959</v>
      </c>
    </row>
    <row r="21" spans="1:8" s="17" customFormat="1">
      <c r="A21" s="18" t="s">
        <v>15</v>
      </c>
      <c r="B21" s="3">
        <f t="shared" ref="B21:H21" si="4">B20*100/B6</f>
        <v>18.894853432129956</v>
      </c>
      <c r="C21" s="3">
        <f t="shared" si="4"/>
        <v>19.996048425312921</v>
      </c>
      <c r="D21" s="3">
        <f>D20*100/D6</f>
        <v>20.586747301529744</v>
      </c>
      <c r="E21" s="3">
        <f t="shared" si="4"/>
        <v>21.715886116912319</v>
      </c>
      <c r="F21" s="3">
        <f>F20*100/F6</f>
        <v>14.440403824009854</v>
      </c>
      <c r="G21" s="3">
        <f t="shared" si="4"/>
        <v>28.834973074163567</v>
      </c>
      <c r="H21" s="3">
        <f t="shared" si="4"/>
        <v>100</v>
      </c>
    </row>
    <row r="22" spans="1:8">
      <c r="A22" s="69" t="s">
        <v>19</v>
      </c>
      <c r="B22" s="44">
        <v>0</v>
      </c>
      <c r="C22" s="44">
        <v>0</v>
      </c>
      <c r="D22" s="44">
        <v>0</v>
      </c>
      <c r="E22" s="44">
        <v>0</v>
      </c>
      <c r="F22" s="44">
        <v>1192.9000000000001</v>
      </c>
      <c r="G22" s="44">
        <v>2433.6</v>
      </c>
      <c r="H22" s="44">
        <v>0</v>
      </c>
    </row>
    <row r="23" spans="1:8" s="17" customFormat="1">
      <c r="A23" s="19" t="s">
        <v>15</v>
      </c>
      <c r="B23" s="49">
        <v>0</v>
      </c>
      <c r="C23" s="49">
        <f t="shared" ref="C23:H23" si="5">C22*100/C6</f>
        <v>0</v>
      </c>
      <c r="D23" s="49">
        <f t="shared" si="5"/>
        <v>0</v>
      </c>
      <c r="E23" s="49">
        <f t="shared" si="5"/>
        <v>0</v>
      </c>
      <c r="F23" s="49">
        <f t="shared" si="5"/>
        <v>1.2777762900677505</v>
      </c>
      <c r="G23" s="49">
        <f t="shared" si="5"/>
        <v>5.0173595361993755</v>
      </c>
      <c r="H23" s="49">
        <f t="shared" si="5"/>
        <v>0</v>
      </c>
    </row>
    <row r="25" spans="1:8">
      <c r="C25" s="20"/>
    </row>
    <row r="26" spans="1:8">
      <c r="C26" s="20"/>
    </row>
  </sheetData>
  <mergeCells count="1">
    <mergeCell ref="A3:H3"/>
  </mergeCells>
  <pageMargins left="0.62992125984251968" right="0.23622047244094491" top="0.35433070866141736" bottom="0.35433070866141736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 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анна</cp:lastModifiedBy>
  <cp:lastPrinted>2022-01-26T06:08:19Z</cp:lastPrinted>
  <dcterms:created xsi:type="dcterms:W3CDTF">2015-09-25T08:48:27Z</dcterms:created>
  <dcterms:modified xsi:type="dcterms:W3CDTF">2022-02-09T10:29:02Z</dcterms:modified>
</cp:coreProperties>
</file>